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O:\■■情報■■\国税\資産税\居住用マンションの評価R6～\"/>
    </mc:Choice>
  </mc:AlternateContent>
  <xr:revisionPtr revIDLastSave="0" documentId="13_ncr:1_{1CAD27D0-E87E-499E-9761-00AC98A57D46}" xr6:coauthVersionLast="47" xr6:coauthVersionMax="47" xr10:uidLastSave="{00000000-0000-0000-0000-000000000000}"/>
  <bookViews>
    <workbookView xWindow="2730" yWindow="2730" windowWidth="15945" windowHeight="12240" xr2:uid="{AF5D8A91-556A-42D0-A7B2-29C34B067198}"/>
  </bookViews>
  <sheets>
    <sheet name="マンション評価" sheetId="1" r:id="rId1"/>
  </sheets>
  <definedNames>
    <definedName name="_xlnm.Print_Area" localSheetId="0">マンション評価!$A$1:$G$49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1" l="1"/>
  <c r="E22" i="1" s="1"/>
  <c r="G15" i="1"/>
  <c r="E12" i="1"/>
  <c r="G12" i="1" s="1"/>
  <c r="E7" i="1"/>
  <c r="G7" i="1" s="1"/>
  <c r="E23" i="1" l="1"/>
  <c r="G23" i="1" s="1"/>
  <c r="G29" i="1" s="1"/>
  <c r="F52" i="1" l="1"/>
  <c r="G34" i="1"/>
  <c r="F54" i="1"/>
  <c r="G37" i="1" l="1"/>
  <c r="D37" i="1"/>
  <c r="D38" i="1"/>
  <c r="G48" i="1" l="1"/>
  <c r="G49" i="1"/>
</calcChain>
</file>

<file path=xl/sharedStrings.xml><?xml version="1.0" encoding="utf-8"?>
<sst xmlns="http://schemas.openxmlformats.org/spreadsheetml/2006/main" count="70" uniqueCount="61">
  <si>
    <t>【居住用マンション評価にかかる区分所有補正率の計算】</t>
    <rPh sb="1" eb="4">
      <t>キョジュウヨウ</t>
    </rPh>
    <rPh sb="9" eb="11">
      <t>ヒョウカ</t>
    </rPh>
    <rPh sb="15" eb="17">
      <t>クブン</t>
    </rPh>
    <rPh sb="17" eb="19">
      <t>ショユウ</t>
    </rPh>
    <rPh sb="19" eb="21">
      <t>ホセイ</t>
    </rPh>
    <rPh sb="21" eb="22">
      <t>リツ</t>
    </rPh>
    <rPh sb="23" eb="25">
      <t>ケイサン</t>
    </rPh>
    <phoneticPr fontId="3"/>
  </si>
  <si>
    <t>評価乖離率</t>
    <rPh sb="0" eb="2">
      <t>ヒョウカ</t>
    </rPh>
    <rPh sb="2" eb="4">
      <t>カイリ</t>
    </rPh>
    <rPh sb="4" eb="5">
      <t>リツ</t>
    </rPh>
    <phoneticPr fontId="3"/>
  </si>
  <si>
    <t>項目</t>
    <rPh sb="0" eb="2">
      <t>コウモク</t>
    </rPh>
    <phoneticPr fontId="3"/>
  </si>
  <si>
    <t>基礎データ</t>
    <rPh sb="0" eb="2">
      <t>キソ</t>
    </rPh>
    <phoneticPr fontId="3"/>
  </si>
  <si>
    <t>調整率</t>
    <rPh sb="0" eb="2">
      <t>チョウセイ</t>
    </rPh>
    <rPh sb="2" eb="3">
      <t>リツ</t>
    </rPh>
    <phoneticPr fontId="3"/>
  </si>
  <si>
    <t>乖離率</t>
    <rPh sb="0" eb="2">
      <t>カイリ</t>
    </rPh>
    <rPh sb="2" eb="3">
      <t>リツ</t>
    </rPh>
    <phoneticPr fontId="3"/>
  </si>
  <si>
    <t>Ａ．</t>
    <phoneticPr fontId="3"/>
  </si>
  <si>
    <t>築年数</t>
    <rPh sb="0" eb="1">
      <t>チク</t>
    </rPh>
    <rPh sb="1" eb="3">
      <t>ネンスウ</t>
    </rPh>
    <phoneticPr fontId="3"/>
  </si>
  <si>
    <t>（1年未満切上）</t>
    <rPh sb="2" eb="3">
      <t>ネン</t>
    </rPh>
    <rPh sb="3" eb="5">
      <t>ミマン</t>
    </rPh>
    <rPh sb="5" eb="7">
      <t>キリアゲ</t>
    </rPh>
    <phoneticPr fontId="3"/>
  </si>
  <si>
    <t>Ｂ．</t>
    <phoneticPr fontId="3"/>
  </si>
  <si>
    <t>総階数指数</t>
    <rPh sb="0" eb="1">
      <t>ソウ</t>
    </rPh>
    <rPh sb="1" eb="3">
      <t>カイスウ</t>
    </rPh>
    <rPh sb="3" eb="5">
      <t>シスウ</t>
    </rPh>
    <phoneticPr fontId="3"/>
  </si>
  <si>
    <t>①総階数</t>
    <rPh sb="1" eb="2">
      <t>ソウ</t>
    </rPh>
    <rPh sb="2" eb="4">
      <t>カイスウ</t>
    </rPh>
    <phoneticPr fontId="3"/>
  </si>
  <si>
    <t>②基準階数</t>
    <rPh sb="1" eb="3">
      <t>キジュン</t>
    </rPh>
    <rPh sb="3" eb="5">
      <t>カイスウ</t>
    </rPh>
    <phoneticPr fontId="3"/>
  </si>
  <si>
    <t>（3位未満切捨）</t>
    <rPh sb="2" eb="3">
      <t>イ</t>
    </rPh>
    <rPh sb="3" eb="5">
      <t>ミマン</t>
    </rPh>
    <rPh sb="5" eb="7">
      <t>キリス</t>
    </rPh>
    <phoneticPr fontId="3"/>
  </si>
  <si>
    <t>Ｃ．</t>
    <phoneticPr fontId="3"/>
  </si>
  <si>
    <t>専有所在階</t>
    <rPh sb="0" eb="2">
      <t>センユウ</t>
    </rPh>
    <rPh sb="2" eb="4">
      <t>ショザイ</t>
    </rPh>
    <rPh sb="4" eb="5">
      <t>カイ</t>
    </rPh>
    <phoneticPr fontId="3"/>
  </si>
  <si>
    <t>Ｄ．</t>
    <phoneticPr fontId="3"/>
  </si>
  <si>
    <t>敷地持分狭小度</t>
    <rPh sb="0" eb="2">
      <t>シキチ</t>
    </rPh>
    <rPh sb="2" eb="4">
      <t>モチブン</t>
    </rPh>
    <rPh sb="4" eb="6">
      <t>キョウショウ</t>
    </rPh>
    <rPh sb="6" eb="7">
      <t>ド</t>
    </rPh>
    <phoneticPr fontId="3"/>
  </si>
  <si>
    <t>①建物床面積</t>
    <rPh sb="1" eb="3">
      <t>タテモノ</t>
    </rPh>
    <rPh sb="3" eb="6">
      <t>ユカメンセキ</t>
    </rPh>
    <phoneticPr fontId="3"/>
  </si>
  <si>
    <t>②全体敷地面積</t>
    <rPh sb="1" eb="3">
      <t>ゼンタイ</t>
    </rPh>
    <rPh sb="3" eb="5">
      <t>シキチ</t>
    </rPh>
    <rPh sb="5" eb="7">
      <t>メンセキ</t>
    </rPh>
    <phoneticPr fontId="3"/>
  </si>
  <si>
    <t>⑤狭小度　④/①＝</t>
    <rPh sb="1" eb="3">
      <t>キョウショウ</t>
    </rPh>
    <rPh sb="3" eb="4">
      <t>ド</t>
    </rPh>
    <phoneticPr fontId="3"/>
  </si>
  <si>
    <t>（3位未満切上）</t>
    <rPh sb="2" eb="3">
      <t>イ</t>
    </rPh>
    <rPh sb="3" eb="5">
      <t>ミマン</t>
    </rPh>
    <rPh sb="5" eb="7">
      <t>キリアゲ</t>
    </rPh>
    <phoneticPr fontId="3"/>
  </si>
  <si>
    <t>Ｅ．</t>
    <phoneticPr fontId="3"/>
  </si>
  <si>
    <t>基本定数</t>
    <rPh sb="0" eb="2">
      <t>キホン</t>
    </rPh>
    <rPh sb="2" eb="4">
      <t>テイスウ</t>
    </rPh>
    <phoneticPr fontId="3"/>
  </si>
  <si>
    <t>　Ａ～Ｅの合計</t>
    <rPh sb="5" eb="7">
      <t>ゴウケイ</t>
    </rPh>
    <phoneticPr fontId="3"/>
  </si>
  <si>
    <t>区分所有補正率</t>
    <rPh sb="0" eb="2">
      <t>クブン</t>
    </rPh>
    <rPh sb="2" eb="4">
      <t>ショユウ</t>
    </rPh>
    <rPh sb="4" eb="6">
      <t>ホセイ</t>
    </rPh>
    <rPh sb="6" eb="7">
      <t>リツ</t>
    </rPh>
    <phoneticPr fontId="3"/>
  </si>
  <si>
    <t>評価水準</t>
    <rPh sb="0" eb="2">
      <t>ヒョウカ</t>
    </rPh>
    <rPh sb="2" eb="4">
      <t>スイジュン</t>
    </rPh>
    <phoneticPr fontId="3"/>
  </si>
  <si>
    <t>1　÷　評価乖離率　＝</t>
    <rPh sb="4" eb="6">
      <t>ヒョウカ</t>
    </rPh>
    <rPh sb="6" eb="8">
      <t>カイリ</t>
    </rPh>
    <rPh sb="8" eb="9">
      <t>リツ</t>
    </rPh>
    <phoneticPr fontId="3"/>
  </si>
  <si>
    <t>(参考)</t>
    <rPh sb="1" eb="3">
      <t>サンコウ</t>
    </rPh>
    <phoneticPr fontId="3"/>
  </si>
  <si>
    <t>ケース</t>
    <phoneticPr fontId="3"/>
  </si>
  <si>
    <t>(1)評価水準が</t>
    <rPh sb="3" eb="5">
      <t>ヒョウカ</t>
    </rPh>
    <rPh sb="5" eb="7">
      <t>スイジュン</t>
    </rPh>
    <phoneticPr fontId="3"/>
  </si>
  <si>
    <t>1を超える場合</t>
    <rPh sb="2" eb="3">
      <t>コ</t>
    </rPh>
    <rPh sb="5" eb="7">
      <t>バアイ</t>
    </rPh>
    <phoneticPr fontId="3"/>
  </si>
  <si>
    <t>評価乖離率を採用</t>
    <rPh sb="0" eb="2">
      <t>ヒョウカ</t>
    </rPh>
    <rPh sb="2" eb="4">
      <t>カイリ</t>
    </rPh>
    <rPh sb="4" eb="5">
      <t>リツ</t>
    </rPh>
    <rPh sb="6" eb="8">
      <t>サイヨウ</t>
    </rPh>
    <phoneticPr fontId="3"/>
  </si>
  <si>
    <t>(2)評価水準が</t>
    <rPh sb="3" eb="5">
      <t>ヒョウカ</t>
    </rPh>
    <rPh sb="5" eb="7">
      <t>スイジュン</t>
    </rPh>
    <phoneticPr fontId="3"/>
  </si>
  <si>
    <t>0.6～1の場合</t>
    <rPh sb="6" eb="8">
      <t>バアイ</t>
    </rPh>
    <phoneticPr fontId="3"/>
  </si>
  <si>
    <t>評価通達どおり</t>
    <rPh sb="0" eb="2">
      <t>ヒョウカ</t>
    </rPh>
    <rPh sb="2" eb="4">
      <t>ツウタツ</t>
    </rPh>
    <phoneticPr fontId="3"/>
  </si>
  <si>
    <t>(3)評価水準が</t>
    <rPh sb="3" eb="5">
      <t>ヒョウカ</t>
    </rPh>
    <rPh sb="5" eb="7">
      <t>スイジュン</t>
    </rPh>
    <phoneticPr fontId="3"/>
  </si>
  <si>
    <t>0超0.6未満の場合</t>
    <rPh sb="1" eb="2">
      <t>チョウ</t>
    </rPh>
    <rPh sb="5" eb="7">
      <t>ミマン</t>
    </rPh>
    <rPh sb="8" eb="10">
      <t>バアイ</t>
    </rPh>
    <phoneticPr fontId="3"/>
  </si>
  <si>
    <t>評価乖離率　×　0.6</t>
    <rPh sb="0" eb="5">
      <t>ヒョウカカイリリツ</t>
    </rPh>
    <phoneticPr fontId="3"/>
  </si>
  <si>
    <t>(4)評価乖離率が</t>
    <rPh sb="3" eb="5">
      <t>ヒョウカ</t>
    </rPh>
    <rPh sb="5" eb="7">
      <t>カイリ</t>
    </rPh>
    <rPh sb="7" eb="8">
      <t>リツ</t>
    </rPh>
    <phoneticPr fontId="3"/>
  </si>
  <si>
    <t>0以下の場合</t>
    <rPh sb="1" eb="3">
      <t>イカ</t>
    </rPh>
    <rPh sb="4" eb="6">
      <t>バアイ</t>
    </rPh>
    <phoneticPr fontId="3"/>
  </si>
  <si>
    <t>評価しない</t>
    <rPh sb="0" eb="2">
      <t>ヒョウカ</t>
    </rPh>
    <phoneticPr fontId="3"/>
  </si>
  <si>
    <t>計算方法</t>
    <rPh sb="0" eb="2">
      <t>ケイサン</t>
    </rPh>
    <rPh sb="2" eb="4">
      <t>ホウホウ</t>
    </rPh>
    <phoneticPr fontId="3"/>
  </si>
  <si>
    <t>補正率</t>
    <rPh sb="0" eb="2">
      <t>ホセイ</t>
    </rPh>
    <rPh sb="2" eb="3">
      <t>リツ</t>
    </rPh>
    <phoneticPr fontId="3"/>
  </si>
  <si>
    <t>(3)評価水準が0を超え0.6未満</t>
    <rPh sb="3" eb="5">
      <t>ヒョウカ</t>
    </rPh>
    <rPh sb="5" eb="7">
      <t>スイジュン</t>
    </rPh>
    <rPh sb="10" eb="11">
      <t>コ</t>
    </rPh>
    <rPh sb="15" eb="17">
      <t>ミマン</t>
    </rPh>
    <phoneticPr fontId="3"/>
  </si>
  <si>
    <t>(2)評価水準が0.6以上1以下</t>
    <rPh sb="3" eb="5">
      <t>ヒョウカ</t>
    </rPh>
    <rPh sb="5" eb="7">
      <t>スイジュン</t>
    </rPh>
    <rPh sb="11" eb="13">
      <t>イジョウ</t>
    </rPh>
    <rPh sb="14" eb="16">
      <t>イカ</t>
    </rPh>
    <phoneticPr fontId="3"/>
  </si>
  <si>
    <t>(1)評価水準が1を超える</t>
    <rPh sb="3" eb="5">
      <t>ヒョウカ</t>
    </rPh>
    <rPh sb="5" eb="7">
      <t>スイジュン</t>
    </rPh>
    <rPh sb="10" eb="11">
      <t>コ</t>
    </rPh>
    <phoneticPr fontId="3"/>
  </si>
  <si>
    <t>③a敷地権割合分母</t>
    <rPh sb="2" eb="4">
      <t>シキチ</t>
    </rPh>
    <rPh sb="4" eb="5">
      <t>ケン</t>
    </rPh>
    <rPh sb="5" eb="7">
      <t>ワリアイ</t>
    </rPh>
    <rPh sb="7" eb="9">
      <t>ブンボ</t>
    </rPh>
    <phoneticPr fontId="3"/>
  </si>
  <si>
    <t>③b敷地権割合分子</t>
    <rPh sb="2" eb="4">
      <t>シキチ</t>
    </rPh>
    <rPh sb="4" eb="5">
      <t>ケン</t>
    </rPh>
    <rPh sb="5" eb="7">
      <t>ワリアイ</t>
    </rPh>
    <rPh sb="7" eb="9">
      <t>ブンシ</t>
    </rPh>
    <phoneticPr fontId="3"/>
  </si>
  <si>
    <t>③c敷地権割合b/a</t>
    <rPh sb="2" eb="4">
      <t>シキチ</t>
    </rPh>
    <rPh sb="4" eb="5">
      <t>ケン</t>
    </rPh>
    <rPh sb="5" eb="7">
      <t>ワリアイ</t>
    </rPh>
    <phoneticPr fontId="3"/>
  </si>
  <si>
    <t>④敷地面積②*③c＝</t>
    <rPh sb="1" eb="3">
      <t>シキチ</t>
    </rPh>
    <rPh sb="3" eb="5">
      <t>メンセキ</t>
    </rPh>
    <phoneticPr fontId="3"/>
  </si>
  <si>
    <t>①建築年月日</t>
    <rPh sb="1" eb="3">
      <t>ケンチク</t>
    </rPh>
    <rPh sb="3" eb="6">
      <t>ネンガッピ</t>
    </rPh>
    <phoneticPr fontId="3"/>
  </si>
  <si>
    <t>②評価年月日</t>
    <rPh sb="1" eb="3">
      <t>ヒョウカ</t>
    </rPh>
    <rPh sb="3" eb="6">
      <t>ネンガッピ</t>
    </rPh>
    <phoneticPr fontId="3"/>
  </si>
  <si>
    <t>③築年数　②-①＝</t>
    <rPh sb="1" eb="2">
      <t>チク</t>
    </rPh>
    <rPh sb="2" eb="4">
      <t>ネンスウ</t>
    </rPh>
    <phoneticPr fontId="3"/>
  </si>
  <si>
    <t>③総階数指数　②/①＝</t>
    <rPh sb="1" eb="2">
      <t>ソウ</t>
    </rPh>
    <rPh sb="2" eb="4">
      <t>カイスウ</t>
    </rPh>
    <rPh sb="4" eb="6">
      <t>シスウ</t>
    </rPh>
    <phoneticPr fontId="3"/>
  </si>
  <si>
    <t>評価建物区分の階数</t>
    <rPh sb="0" eb="2">
      <t>ヒョウカ</t>
    </rPh>
    <rPh sb="2" eb="4">
      <t>タテモノ</t>
    </rPh>
    <rPh sb="4" eb="6">
      <t>クブン</t>
    </rPh>
    <rPh sb="7" eb="9">
      <t>カイスウ</t>
    </rPh>
    <phoneticPr fontId="3"/>
  </si>
  <si>
    <t>評価乖離率×0.6</t>
    <rPh sb="0" eb="5">
      <t>ヒョウカカイリリツ</t>
    </rPh>
    <phoneticPr fontId="3"/>
  </si>
  <si>
    <t>敷地評価</t>
    <rPh sb="0" eb="2">
      <t>シキチ</t>
    </rPh>
    <rPh sb="2" eb="4">
      <t>ヒョウカ</t>
    </rPh>
    <phoneticPr fontId="3"/>
  </si>
  <si>
    <t>区分所有建物評価</t>
    <rPh sb="0" eb="2">
      <t>クブン</t>
    </rPh>
    <rPh sb="2" eb="4">
      <t>ショユウ</t>
    </rPh>
    <rPh sb="4" eb="6">
      <t>タテモノ</t>
    </rPh>
    <rPh sb="6" eb="8">
      <t>ヒョウカ</t>
    </rPh>
    <phoneticPr fontId="3"/>
  </si>
  <si>
    <t>評価通達による評価額(固定資産税評価額)　×　</t>
    <rPh sb="0" eb="2">
      <t>ヒョウカ</t>
    </rPh>
    <rPh sb="2" eb="4">
      <t>ツウタツ</t>
    </rPh>
    <rPh sb="7" eb="9">
      <t>ヒョウカ</t>
    </rPh>
    <rPh sb="9" eb="10">
      <t>ガク</t>
    </rPh>
    <rPh sb="11" eb="13">
      <t>コテイ</t>
    </rPh>
    <rPh sb="13" eb="16">
      <t>シサンゼイ</t>
    </rPh>
    <rPh sb="16" eb="18">
      <t>ヒョウカ</t>
    </rPh>
    <rPh sb="18" eb="19">
      <t>ガク</t>
    </rPh>
    <phoneticPr fontId="3"/>
  </si>
  <si>
    <t>評価通達による評価額(路線価方式評価額)　×　</t>
    <rPh sb="0" eb="2">
      <t>ヒョウカ</t>
    </rPh>
    <rPh sb="2" eb="4">
      <t>ツウタツ</t>
    </rPh>
    <rPh sb="7" eb="10">
      <t>ヒョウカガク</t>
    </rPh>
    <rPh sb="11" eb="14">
      <t>ロセンカ</t>
    </rPh>
    <rPh sb="14" eb="16">
      <t>ホウシキ</t>
    </rPh>
    <rPh sb="16" eb="18">
      <t>ヒョウカ</t>
    </rPh>
    <rPh sb="18" eb="19">
      <t>ガク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</si>
</sst>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;&quot;▲ &quot;0.000"/>
    <numFmt numFmtId="177" formatCode="General&quot;年&quot;"/>
    <numFmt numFmtId="178" formatCode="General&quot;階&quot;"/>
    <numFmt numFmtId="179" formatCode="General&quot;㎡&quot;"/>
    <numFmt numFmtId="180" formatCode="0_);\(0\)"/>
    <numFmt numFmtId="181" formatCode="#,##0.00000000000;[Red]\-#,##0.00000000000"/>
    <numFmt numFmtId="182" formatCode="0.000"/>
  </numFmts>
  <fonts count="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ARUD晶熙ゴシック体P_D"/>
      <family val="3"/>
      <charset val="128"/>
    </font>
    <font>
      <sz val="6"/>
      <name val="游ゴシック"/>
      <family val="3"/>
      <charset val="128"/>
      <scheme val="minor"/>
    </font>
    <font>
      <sz val="11"/>
      <color rgb="FF0000FF"/>
      <name val="ARUD晶熙ゴシック体P_D"/>
      <family val="3"/>
      <charset val="128"/>
    </font>
    <font>
      <i/>
      <sz val="9"/>
      <color theme="8"/>
      <name val="ARUD晶熙ゴシック体P_D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8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right"/>
    </xf>
    <xf numFmtId="0" fontId="2" fillId="2" borderId="5" xfId="0" applyFont="1" applyFill="1" applyBorder="1"/>
    <xf numFmtId="0" fontId="2" fillId="2" borderId="8" xfId="0" applyFont="1" applyFill="1" applyBorder="1" applyAlignment="1">
      <alignment horizontal="right"/>
    </xf>
    <xf numFmtId="0" fontId="2" fillId="2" borderId="0" xfId="0" applyFont="1" applyFill="1"/>
    <xf numFmtId="0" fontId="2" fillId="2" borderId="11" xfId="0" applyFont="1" applyFill="1" applyBorder="1" applyAlignment="1">
      <alignment horizontal="right"/>
    </xf>
    <xf numFmtId="0" fontId="2" fillId="2" borderId="12" xfId="0" applyFont="1" applyFill="1" applyBorder="1"/>
    <xf numFmtId="0" fontId="2" fillId="2" borderId="8" xfId="0" applyFont="1" applyFill="1" applyBorder="1"/>
    <xf numFmtId="0" fontId="2" fillId="2" borderId="11" xfId="0" applyFont="1" applyFill="1" applyBorder="1"/>
    <xf numFmtId="0" fontId="2" fillId="2" borderId="4" xfId="0" applyFont="1" applyFill="1" applyBorder="1"/>
    <xf numFmtId="0" fontId="2" fillId="2" borderId="6" xfId="0" applyFont="1" applyFill="1" applyBorder="1"/>
    <xf numFmtId="176" fontId="2" fillId="2" borderId="0" xfId="0" applyNumberFormat="1" applyFont="1" applyFill="1"/>
    <xf numFmtId="0" fontId="2" fillId="2" borderId="9" xfId="0" applyFont="1" applyFill="1" applyBorder="1"/>
    <xf numFmtId="0" fontId="2" fillId="2" borderId="13" xfId="0" applyFont="1" applyFill="1" applyBorder="1"/>
    <xf numFmtId="176" fontId="2" fillId="2" borderId="12" xfId="0" applyNumberFormat="1" applyFont="1" applyFill="1" applyBorder="1"/>
    <xf numFmtId="0" fontId="4" fillId="0" borderId="0" xfId="0" applyFont="1" applyAlignment="1">
      <alignment horizontal="center"/>
    </xf>
    <xf numFmtId="180" fontId="2" fillId="0" borderId="0" xfId="0" applyNumberFormat="1" applyFon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176" fontId="4" fillId="0" borderId="0" xfId="0" applyNumberFormat="1" applyFont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5" xfId="0" applyFont="1" applyBorder="1"/>
    <xf numFmtId="176" fontId="5" fillId="0" borderId="15" xfId="0" applyNumberFormat="1" applyFont="1" applyBorder="1"/>
    <xf numFmtId="0" fontId="2" fillId="3" borderId="4" xfId="0" applyFont="1" applyFill="1" applyBorder="1"/>
    <xf numFmtId="0" fontId="2" fillId="3" borderId="8" xfId="0" applyFont="1" applyFill="1" applyBorder="1"/>
    <xf numFmtId="0" fontId="2" fillId="3" borderId="11" xfId="0" applyFont="1" applyFill="1" applyBorder="1"/>
    <xf numFmtId="0" fontId="2" fillId="3" borderId="9" xfId="0" applyFont="1" applyFill="1" applyBorder="1" applyAlignment="1">
      <alignment horizontal="right"/>
    </xf>
    <xf numFmtId="176" fontId="2" fillId="3" borderId="10" xfId="0" applyNumberFormat="1" applyFont="1" applyFill="1" applyBorder="1"/>
    <xf numFmtId="176" fontId="2" fillId="3" borderId="9" xfId="0" applyNumberFormat="1" applyFont="1" applyFill="1" applyBorder="1" applyAlignment="1">
      <alignment horizontal="center"/>
    </xf>
    <xf numFmtId="0" fontId="2" fillId="3" borderId="13" xfId="0" applyFont="1" applyFill="1" applyBorder="1"/>
    <xf numFmtId="176" fontId="2" fillId="3" borderId="14" xfId="0" applyNumberFormat="1" applyFont="1" applyFill="1" applyBorder="1"/>
    <xf numFmtId="176" fontId="2" fillId="3" borderId="13" xfId="0" applyNumberFormat="1" applyFont="1" applyFill="1" applyBorder="1" applyAlignment="1">
      <alignment horizontal="center"/>
    </xf>
    <xf numFmtId="177" fontId="4" fillId="3" borderId="9" xfId="0" applyNumberFormat="1" applyFont="1" applyFill="1" applyBorder="1"/>
    <xf numFmtId="176" fontId="2" fillId="3" borderId="7" xfId="0" applyNumberFormat="1" applyFont="1" applyFill="1" applyBorder="1"/>
    <xf numFmtId="176" fontId="2" fillId="3" borderId="6" xfId="0" applyNumberFormat="1" applyFont="1" applyFill="1" applyBorder="1" applyAlignment="1">
      <alignment horizontal="center"/>
    </xf>
    <xf numFmtId="176" fontId="4" fillId="3" borderId="9" xfId="0" applyNumberFormat="1" applyFont="1" applyFill="1" applyBorder="1" applyAlignment="1">
      <alignment horizontal="center"/>
    </xf>
    <xf numFmtId="0" fontId="4" fillId="3" borderId="9" xfId="0" applyFont="1" applyFill="1" applyBorder="1"/>
    <xf numFmtId="0" fontId="2" fillId="3" borderId="9" xfId="0" applyFont="1" applyFill="1" applyBorder="1"/>
    <xf numFmtId="176" fontId="4" fillId="3" borderId="6" xfId="0" applyNumberFormat="1" applyFont="1" applyFill="1" applyBorder="1" applyAlignment="1">
      <alignment horizontal="center"/>
    </xf>
    <xf numFmtId="179" fontId="4" fillId="3" borderId="9" xfId="1" applyNumberFormat="1" applyFont="1" applyFill="1" applyBorder="1" applyAlignment="1"/>
    <xf numFmtId="0" fontId="2" fillId="3" borderId="5" xfId="0" applyFont="1" applyFill="1" applyBorder="1"/>
    <xf numFmtId="176" fontId="2" fillId="3" borderId="6" xfId="0" applyNumberFormat="1" applyFont="1" applyFill="1" applyBorder="1"/>
    <xf numFmtId="0" fontId="2" fillId="3" borderId="12" xfId="0" applyFont="1" applyFill="1" applyBorder="1"/>
    <xf numFmtId="176" fontId="2" fillId="3" borderId="13" xfId="0" applyNumberFormat="1" applyFont="1" applyFill="1" applyBorder="1"/>
    <xf numFmtId="176" fontId="2" fillId="3" borderId="7" xfId="0" applyNumberFormat="1" applyFont="1" applyFill="1" applyBorder="1" applyAlignment="1">
      <alignment horizontal="center"/>
    </xf>
    <xf numFmtId="176" fontId="4" fillId="3" borderId="10" xfId="0" applyNumberFormat="1" applyFont="1" applyFill="1" applyBorder="1" applyAlignment="1">
      <alignment horizontal="center"/>
    </xf>
    <xf numFmtId="176" fontId="2" fillId="3" borderId="14" xfId="0" applyNumberFormat="1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3" borderId="6" xfId="0" applyFont="1" applyFill="1" applyBorder="1"/>
    <xf numFmtId="0" fontId="2" fillId="3" borderId="6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182" fontId="4" fillId="3" borderId="9" xfId="0" applyNumberFormat="1" applyFont="1" applyFill="1" applyBorder="1" applyAlignment="1">
      <alignment horizontal="center"/>
    </xf>
    <xf numFmtId="57" fontId="2" fillId="0" borderId="6" xfId="0" applyNumberFormat="1" applyFont="1" applyBorder="1" applyProtection="1">
      <protection locked="0"/>
    </xf>
    <xf numFmtId="57" fontId="2" fillId="0" borderId="9" xfId="0" applyNumberFormat="1" applyFont="1" applyBorder="1" applyProtection="1">
      <protection locked="0"/>
    </xf>
    <xf numFmtId="178" fontId="2" fillId="0" borderId="9" xfId="0" applyNumberFormat="1" applyFont="1" applyBorder="1" applyProtection="1">
      <protection locked="0"/>
    </xf>
    <xf numFmtId="178" fontId="2" fillId="0" borderId="6" xfId="0" applyNumberFormat="1" applyFont="1" applyBorder="1" applyProtection="1">
      <protection locked="0"/>
    </xf>
    <xf numFmtId="179" fontId="2" fillId="0" borderId="6" xfId="0" applyNumberFormat="1" applyFont="1" applyBorder="1" applyProtection="1">
      <protection locked="0"/>
    </xf>
    <xf numFmtId="179" fontId="2" fillId="0" borderId="9" xfId="0" applyNumberFormat="1" applyFont="1" applyBorder="1" applyProtection="1">
      <protection locked="0"/>
    </xf>
    <xf numFmtId="38" fontId="2" fillId="0" borderId="9" xfId="1" applyFont="1" applyBorder="1" applyAlignment="1" applyProtection="1">
      <protection locked="0"/>
    </xf>
    <xf numFmtId="178" fontId="2" fillId="3" borderId="9" xfId="0" applyNumberFormat="1" applyFont="1" applyFill="1" applyBorder="1" applyProtection="1">
      <protection locked="0"/>
    </xf>
    <xf numFmtId="182" fontId="4" fillId="0" borderId="0" xfId="0" applyNumberFormat="1" applyFont="1" applyAlignment="1">
      <alignment horizontal="left"/>
    </xf>
    <xf numFmtId="181" fontId="4" fillId="3" borderId="9" xfId="1" applyNumberFormat="1" applyFont="1" applyFill="1" applyBorder="1" applyAlignme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9" xfId="0" applyFont="1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5E57E-79DB-4C9E-B4B3-5C4A8E4C5269}">
  <dimension ref="A1:G54"/>
  <sheetViews>
    <sheetView showGridLines="0" tabSelected="1" workbookViewId="0">
      <selection activeCell="E21" sqref="E21"/>
    </sheetView>
  </sheetViews>
  <sheetFormatPr defaultRowHeight="14.25" x14ac:dyDescent="0.2"/>
  <cols>
    <col min="1" max="1" width="2.5" style="1" customWidth="1"/>
    <col min="2" max="2" width="3.875" style="1" bestFit="1" customWidth="1"/>
    <col min="3" max="3" width="17.25" style="1" bestFit="1" customWidth="1"/>
    <col min="4" max="4" width="20.25" style="1" customWidth="1"/>
    <col min="5" max="5" width="14.25" style="1" bestFit="1" customWidth="1"/>
    <col min="6" max="6" width="8.375" style="1" bestFit="1" customWidth="1"/>
    <col min="7" max="7" width="14.25" style="2" bestFit="1" customWidth="1"/>
    <col min="8" max="10" width="9" style="1"/>
    <col min="11" max="11" width="29.375" style="1" customWidth="1"/>
    <col min="12" max="16384" width="9" style="1"/>
  </cols>
  <sheetData>
    <row r="1" spans="1:7" x14ac:dyDescent="0.2">
      <c r="A1" s="1" t="s">
        <v>0</v>
      </c>
    </row>
    <row r="3" spans="1:7" x14ac:dyDescent="0.2">
      <c r="A3" s="1" t="s">
        <v>1</v>
      </c>
    </row>
    <row r="4" spans="1:7" x14ac:dyDescent="0.2">
      <c r="B4" s="71" t="s">
        <v>2</v>
      </c>
      <c r="C4" s="72"/>
      <c r="D4" s="71" t="s">
        <v>3</v>
      </c>
      <c r="E4" s="72"/>
      <c r="F4" s="4" t="s">
        <v>4</v>
      </c>
      <c r="G4" s="3" t="s">
        <v>5</v>
      </c>
    </row>
    <row r="5" spans="1:7" x14ac:dyDescent="0.2">
      <c r="B5" s="5" t="s">
        <v>6</v>
      </c>
      <c r="C5" s="6" t="s">
        <v>7</v>
      </c>
      <c r="D5" s="27" t="s">
        <v>51</v>
      </c>
      <c r="E5" s="58"/>
      <c r="F5" s="37"/>
      <c r="G5" s="38"/>
    </row>
    <row r="6" spans="1:7" x14ac:dyDescent="0.2">
      <c r="B6" s="7"/>
      <c r="C6" s="8"/>
      <c r="D6" s="28" t="s">
        <v>52</v>
      </c>
      <c r="E6" s="59"/>
      <c r="F6" s="31"/>
      <c r="G6" s="32"/>
    </row>
    <row r="7" spans="1:7" x14ac:dyDescent="0.2">
      <c r="B7" s="7"/>
      <c r="C7" s="8"/>
      <c r="D7" s="28" t="s">
        <v>53</v>
      </c>
      <c r="E7" s="36">
        <f>ROUNDUP((E6-E5)/365,0)</f>
        <v>0</v>
      </c>
      <c r="F7" s="31">
        <v>-3.3000000000000002E-2</v>
      </c>
      <c r="G7" s="39">
        <f>+E7*F7</f>
        <v>0</v>
      </c>
    </row>
    <row r="8" spans="1:7" x14ac:dyDescent="0.2">
      <c r="B8" s="7"/>
      <c r="C8" s="8"/>
      <c r="D8" s="28"/>
      <c r="E8" s="30" t="s">
        <v>8</v>
      </c>
      <c r="F8" s="31"/>
      <c r="G8" s="32"/>
    </row>
    <row r="9" spans="1:7" x14ac:dyDescent="0.2">
      <c r="B9" s="9"/>
      <c r="C9" s="10"/>
      <c r="D9" s="29"/>
      <c r="E9" s="33"/>
      <c r="F9" s="34"/>
      <c r="G9" s="35"/>
    </row>
    <row r="10" spans="1:7" x14ac:dyDescent="0.2">
      <c r="B10" s="7" t="s">
        <v>9</v>
      </c>
      <c r="C10" s="8" t="s">
        <v>10</v>
      </c>
      <c r="D10" s="28" t="s">
        <v>11</v>
      </c>
      <c r="E10" s="60"/>
      <c r="F10" s="31"/>
      <c r="G10" s="32"/>
    </row>
    <row r="11" spans="1:7" x14ac:dyDescent="0.2">
      <c r="B11" s="7"/>
      <c r="C11" s="8"/>
      <c r="D11" s="28" t="s">
        <v>12</v>
      </c>
      <c r="E11" s="65">
        <v>33</v>
      </c>
      <c r="F11" s="31"/>
      <c r="G11" s="32"/>
    </row>
    <row r="12" spans="1:7" x14ac:dyDescent="0.2">
      <c r="B12" s="7"/>
      <c r="C12" s="8"/>
      <c r="D12" s="28" t="s">
        <v>54</v>
      </c>
      <c r="E12" s="40">
        <f>TRUNC(E10/E11,3)</f>
        <v>0</v>
      </c>
      <c r="F12" s="31">
        <v>0.23899999999999999</v>
      </c>
      <c r="G12" s="39">
        <f>TRUNC(E12*F12,3)</f>
        <v>0</v>
      </c>
    </row>
    <row r="13" spans="1:7" x14ac:dyDescent="0.2">
      <c r="B13" s="7"/>
      <c r="C13" s="8"/>
      <c r="D13" s="28"/>
      <c r="E13" s="30" t="s">
        <v>13</v>
      </c>
      <c r="F13" s="31"/>
      <c r="G13" s="32" t="s">
        <v>13</v>
      </c>
    </row>
    <row r="14" spans="1:7" x14ac:dyDescent="0.2">
      <c r="B14" s="7"/>
      <c r="C14" s="8"/>
      <c r="D14" s="28"/>
      <c r="E14" s="41"/>
      <c r="F14" s="31"/>
      <c r="G14" s="32"/>
    </row>
    <row r="15" spans="1:7" x14ac:dyDescent="0.2">
      <c r="B15" s="5" t="s">
        <v>14</v>
      </c>
      <c r="C15" s="6" t="s">
        <v>15</v>
      </c>
      <c r="D15" s="27" t="s">
        <v>55</v>
      </c>
      <c r="E15" s="61"/>
      <c r="F15" s="37">
        <v>1.7999999999999999E-2</v>
      </c>
      <c r="G15" s="42">
        <f>TRUNC(E15*F15,3)</f>
        <v>0</v>
      </c>
    </row>
    <row r="16" spans="1:7" x14ac:dyDescent="0.2">
      <c r="B16" s="9"/>
      <c r="C16" s="10"/>
      <c r="D16" s="29"/>
      <c r="E16" s="33"/>
      <c r="F16" s="34"/>
      <c r="G16" s="35"/>
    </row>
    <row r="17" spans="1:7" x14ac:dyDescent="0.2">
      <c r="B17" s="5" t="s">
        <v>16</v>
      </c>
      <c r="C17" s="6" t="s">
        <v>17</v>
      </c>
      <c r="D17" s="27" t="s">
        <v>18</v>
      </c>
      <c r="E17" s="62"/>
      <c r="F17" s="37"/>
      <c r="G17" s="38"/>
    </row>
    <row r="18" spans="1:7" x14ac:dyDescent="0.2">
      <c r="B18" s="11"/>
      <c r="C18" s="8"/>
      <c r="D18" s="28" t="s">
        <v>19</v>
      </c>
      <c r="E18" s="63"/>
      <c r="F18" s="31"/>
      <c r="G18" s="32"/>
    </row>
    <row r="19" spans="1:7" x14ac:dyDescent="0.2">
      <c r="B19" s="11"/>
      <c r="C19" s="8"/>
      <c r="D19" s="28" t="s">
        <v>47</v>
      </c>
      <c r="E19" s="64"/>
      <c r="F19" s="31"/>
      <c r="G19" s="32"/>
    </row>
    <row r="20" spans="1:7" x14ac:dyDescent="0.2">
      <c r="B20" s="11"/>
      <c r="C20" s="8"/>
      <c r="D20" s="28" t="s">
        <v>48</v>
      </c>
      <c r="E20" s="64"/>
      <c r="F20" s="31"/>
      <c r="G20" s="32"/>
    </row>
    <row r="21" spans="1:7" x14ac:dyDescent="0.2">
      <c r="B21" s="11"/>
      <c r="C21" s="8"/>
      <c r="D21" s="28" t="s">
        <v>49</v>
      </c>
      <c r="E21" s="67" t="e">
        <f>+E20/E19</f>
        <v>#DIV/0!</v>
      </c>
      <c r="F21" s="31"/>
      <c r="G21" s="32"/>
    </row>
    <row r="22" spans="1:7" x14ac:dyDescent="0.2">
      <c r="B22" s="11"/>
      <c r="C22" s="8"/>
      <c r="D22" s="28" t="s">
        <v>50</v>
      </c>
      <c r="E22" s="43" t="e">
        <f>TRUNC(+E18*E21,2)</f>
        <v>#DIV/0!</v>
      </c>
      <c r="F22" s="31"/>
      <c r="G22" s="32"/>
    </row>
    <row r="23" spans="1:7" x14ac:dyDescent="0.2">
      <c r="B23" s="11"/>
      <c r="C23" s="8"/>
      <c r="D23" s="28" t="s">
        <v>20</v>
      </c>
      <c r="E23" s="40" t="e">
        <f>ROUNDUP(E22/E17,3)</f>
        <v>#DIV/0!</v>
      </c>
      <c r="F23" s="31">
        <v>-1.1950000000000001</v>
      </c>
      <c r="G23" s="39" t="e">
        <f>ROUNDUP(E23*F23,3)</f>
        <v>#DIV/0!</v>
      </c>
    </row>
    <row r="24" spans="1:7" x14ac:dyDescent="0.2">
      <c r="B24" s="11"/>
      <c r="C24" s="8"/>
      <c r="D24" s="28"/>
      <c r="E24" s="30" t="s">
        <v>21</v>
      </c>
      <c r="F24" s="31"/>
      <c r="G24" s="32" t="s">
        <v>21</v>
      </c>
    </row>
    <row r="25" spans="1:7" x14ac:dyDescent="0.2">
      <c r="B25" s="12"/>
      <c r="C25" s="10"/>
      <c r="D25" s="29"/>
      <c r="E25" s="33"/>
      <c r="F25" s="34"/>
      <c r="G25" s="35"/>
    </row>
    <row r="26" spans="1:7" x14ac:dyDescent="0.2">
      <c r="B26" s="5" t="s">
        <v>22</v>
      </c>
      <c r="C26" s="6" t="s">
        <v>23</v>
      </c>
      <c r="D26" s="27"/>
      <c r="E26" s="44"/>
      <c r="F26" s="45"/>
      <c r="G26" s="38">
        <v>3.22</v>
      </c>
    </row>
    <row r="27" spans="1:7" x14ac:dyDescent="0.2">
      <c r="B27" s="12"/>
      <c r="C27" s="10"/>
      <c r="D27" s="29"/>
      <c r="E27" s="46"/>
      <c r="F27" s="47"/>
      <c r="G27" s="35"/>
    </row>
    <row r="28" spans="1:7" x14ac:dyDescent="0.2">
      <c r="B28" s="13"/>
      <c r="C28" s="14"/>
      <c r="D28" s="8"/>
      <c r="E28" s="8"/>
      <c r="F28" s="15"/>
      <c r="G28" s="48"/>
    </row>
    <row r="29" spans="1:7" x14ac:dyDescent="0.2">
      <c r="B29" s="11"/>
      <c r="C29" s="16" t="s">
        <v>1</v>
      </c>
      <c r="D29" s="8" t="s">
        <v>24</v>
      </c>
      <c r="E29" s="8"/>
      <c r="F29" s="15"/>
      <c r="G29" s="49" t="e">
        <f>SUM(G5:G28)</f>
        <v>#DIV/0!</v>
      </c>
    </row>
    <row r="30" spans="1:7" x14ac:dyDescent="0.2">
      <c r="B30" s="12"/>
      <c r="C30" s="17"/>
      <c r="D30" s="10"/>
      <c r="E30" s="10"/>
      <c r="F30" s="18"/>
      <c r="G30" s="50"/>
    </row>
    <row r="32" spans="1:7" x14ac:dyDescent="0.2">
      <c r="A32" s="1" t="s">
        <v>25</v>
      </c>
    </row>
    <row r="33" spans="2:7" x14ac:dyDescent="0.2">
      <c r="B33" s="13"/>
      <c r="C33" s="14"/>
      <c r="D33" s="44"/>
      <c r="E33" s="44"/>
      <c r="F33" s="44"/>
      <c r="G33" s="51"/>
    </row>
    <row r="34" spans="2:7" x14ac:dyDescent="0.2">
      <c r="B34" s="11"/>
      <c r="C34" s="16" t="s">
        <v>26</v>
      </c>
      <c r="D34" s="73" t="s">
        <v>27</v>
      </c>
      <c r="E34" s="74"/>
      <c r="F34" s="75"/>
      <c r="G34" s="49" t="e">
        <f>1/G29</f>
        <v>#DIV/0!</v>
      </c>
    </row>
    <row r="35" spans="2:7" x14ac:dyDescent="0.2">
      <c r="B35" s="12"/>
      <c r="C35" s="17"/>
      <c r="D35" s="46"/>
      <c r="E35" s="46"/>
      <c r="F35" s="46"/>
      <c r="G35" s="52"/>
    </row>
    <row r="36" spans="2:7" ht="18.75" customHeight="1" x14ac:dyDescent="0.2">
      <c r="B36" s="76" t="s">
        <v>25</v>
      </c>
      <c r="C36" s="77"/>
      <c r="D36" s="27"/>
      <c r="E36" s="44"/>
      <c r="F36" s="53"/>
      <c r="G36" s="54"/>
    </row>
    <row r="37" spans="2:7" x14ac:dyDescent="0.2">
      <c r="B37" s="78"/>
      <c r="C37" s="79"/>
      <c r="D37" s="82" t="e">
        <f>IF(G29&lt;=0,"評価乖離率が0以下",VLOOKUP(G34,C52:F54,2))</f>
        <v>#DIV/0!</v>
      </c>
      <c r="E37" s="83"/>
      <c r="F37" s="84"/>
      <c r="G37" s="57" t="e">
        <f>IF(G29&lt;=0,0,VLOOKUP(G34,C52:F54,4))</f>
        <v>#DIV/0!</v>
      </c>
    </row>
    <row r="38" spans="2:7" x14ac:dyDescent="0.2">
      <c r="B38" s="78"/>
      <c r="C38" s="79"/>
      <c r="D38" s="82" t="e">
        <f>IF(G29&lt;=0,"評価しない",VLOOKUP(G34,C52:F54,3))</f>
        <v>#DIV/0!</v>
      </c>
      <c r="E38" s="83"/>
      <c r="F38" s="84"/>
      <c r="G38" s="55"/>
    </row>
    <row r="39" spans="2:7" x14ac:dyDescent="0.2">
      <c r="B39" s="80"/>
      <c r="C39" s="81"/>
      <c r="D39" s="29"/>
      <c r="E39" s="46"/>
      <c r="F39" s="33"/>
      <c r="G39" s="56"/>
    </row>
    <row r="41" spans="2:7" x14ac:dyDescent="0.2">
      <c r="C41" s="1" t="s">
        <v>28</v>
      </c>
    </row>
    <row r="42" spans="2:7" x14ac:dyDescent="0.2">
      <c r="B42" s="2"/>
      <c r="C42" s="69" t="s">
        <v>29</v>
      </c>
      <c r="D42" s="70"/>
      <c r="E42" s="69" t="s">
        <v>25</v>
      </c>
      <c r="F42" s="70"/>
    </row>
    <row r="43" spans="2:7" x14ac:dyDescent="0.2">
      <c r="B43" s="20"/>
      <c r="C43" s="21" t="s">
        <v>30</v>
      </c>
      <c r="D43" s="22" t="s">
        <v>31</v>
      </c>
      <c r="E43" s="21" t="s">
        <v>32</v>
      </c>
      <c r="F43" s="22"/>
      <c r="G43" s="23"/>
    </row>
    <row r="44" spans="2:7" x14ac:dyDescent="0.2">
      <c r="B44" s="20"/>
      <c r="C44" s="21" t="s">
        <v>33</v>
      </c>
      <c r="D44" s="22" t="s">
        <v>34</v>
      </c>
      <c r="E44" s="21" t="s">
        <v>35</v>
      </c>
      <c r="F44" s="22"/>
    </row>
    <row r="45" spans="2:7" x14ac:dyDescent="0.2">
      <c r="B45" s="20"/>
      <c r="C45" s="21" t="s">
        <v>36</v>
      </c>
      <c r="D45" s="22" t="s">
        <v>37</v>
      </c>
      <c r="E45" s="21" t="s">
        <v>38</v>
      </c>
      <c r="F45" s="22"/>
      <c r="G45" s="19"/>
    </row>
    <row r="46" spans="2:7" x14ac:dyDescent="0.2">
      <c r="B46" s="20"/>
      <c r="C46" s="21" t="s">
        <v>39</v>
      </c>
      <c r="D46" s="22" t="s">
        <v>40</v>
      </c>
      <c r="E46" s="21" t="s">
        <v>41</v>
      </c>
      <c r="F46" s="22"/>
    </row>
    <row r="48" spans="2:7" x14ac:dyDescent="0.2">
      <c r="C48" s="1" t="s">
        <v>58</v>
      </c>
      <c r="D48" s="68" t="s">
        <v>59</v>
      </c>
      <c r="E48" s="68"/>
      <c r="F48" s="68"/>
      <c r="G48" s="66" t="e">
        <f>+G37</f>
        <v>#DIV/0!</v>
      </c>
    </row>
    <row r="49" spans="3:7" x14ac:dyDescent="0.2">
      <c r="C49" s="1" t="s">
        <v>57</v>
      </c>
      <c r="D49" s="68" t="s">
        <v>60</v>
      </c>
      <c r="E49" s="68"/>
      <c r="F49" s="68"/>
      <c r="G49" s="66" t="e">
        <f>+G37</f>
        <v>#DIV/0!</v>
      </c>
    </row>
    <row r="51" spans="3:7" x14ac:dyDescent="0.2">
      <c r="C51" s="24" t="s">
        <v>26</v>
      </c>
      <c r="D51" s="24" t="s">
        <v>29</v>
      </c>
      <c r="E51" s="24" t="s">
        <v>42</v>
      </c>
      <c r="F51" s="24" t="s">
        <v>43</v>
      </c>
    </row>
    <row r="52" spans="3:7" x14ac:dyDescent="0.2">
      <c r="C52" s="25">
        <v>1E-3</v>
      </c>
      <c r="D52" s="25" t="s">
        <v>44</v>
      </c>
      <c r="E52" s="25" t="s">
        <v>56</v>
      </c>
      <c r="F52" s="25" t="e">
        <f>G29*0.6</f>
        <v>#DIV/0!</v>
      </c>
    </row>
    <row r="53" spans="3:7" x14ac:dyDescent="0.2">
      <c r="C53" s="25">
        <v>0.6</v>
      </c>
      <c r="D53" s="25" t="s">
        <v>45</v>
      </c>
      <c r="E53" s="25" t="s">
        <v>35</v>
      </c>
      <c r="F53" s="25">
        <v>1</v>
      </c>
    </row>
    <row r="54" spans="3:7" x14ac:dyDescent="0.2">
      <c r="C54" s="25">
        <v>1.0009999999999999</v>
      </c>
      <c r="D54" s="25" t="s">
        <v>46</v>
      </c>
      <c r="E54" s="25" t="s">
        <v>32</v>
      </c>
      <c r="F54" s="26" t="e">
        <f>+G29</f>
        <v>#DIV/0!</v>
      </c>
    </row>
  </sheetData>
  <sheetProtection sheet="1" objects="1" scenarios="1"/>
  <mergeCells count="10">
    <mergeCell ref="D48:F48"/>
    <mergeCell ref="D49:F49"/>
    <mergeCell ref="C42:D42"/>
    <mergeCell ref="E42:F42"/>
    <mergeCell ref="B4:C4"/>
    <mergeCell ref="D4:E4"/>
    <mergeCell ref="D34:F34"/>
    <mergeCell ref="B36:C39"/>
    <mergeCell ref="D37:F37"/>
    <mergeCell ref="D38:F38"/>
  </mergeCells>
  <phoneticPr fontId="3"/>
  <pageMargins left="0.7" right="0.4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マンション評価</vt:lpstr>
      <vt:lpstr>マンション評価!Print_Area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貴彦 野崎</dc:creator>
  <cp:lastModifiedBy>貴彦 野崎</cp:lastModifiedBy>
  <cp:lastPrinted>2023-12-09T04:34:42Z</cp:lastPrinted>
  <dcterms:created xsi:type="dcterms:W3CDTF">2023-12-01T03:08:10Z</dcterms:created>
  <dcterms:modified xsi:type="dcterms:W3CDTF">2023-12-12T01:35:03Z</dcterms:modified>
</cp:coreProperties>
</file>