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 activeTab="1"/>
  </bookViews>
  <sheets>
    <sheet name="27年度用" sheetId="1" r:id="rId1"/>
    <sheet name="28年度用" sheetId="4" r:id="rId2"/>
  </sheets>
  <calcPr calcId="145621"/>
</workbook>
</file>

<file path=xl/calcChain.xml><?xml version="1.0" encoding="utf-8"?>
<calcChain xmlns="http://schemas.openxmlformats.org/spreadsheetml/2006/main">
  <c r="D15" i="1" l="1"/>
  <c r="D14" i="1"/>
  <c r="D13" i="1"/>
  <c r="J14" i="1"/>
  <c r="J13" i="1"/>
  <c r="J14" i="4"/>
  <c r="J13" i="4"/>
  <c r="D15" i="4"/>
  <c r="D14" i="4"/>
  <c r="D13" i="4"/>
  <c r="J15" i="4" l="1"/>
  <c r="L16" i="4"/>
  <c r="I14" i="4"/>
  <c r="F13" i="4"/>
  <c r="F15" i="4" s="1"/>
  <c r="I13" i="4"/>
  <c r="L16" i="1"/>
  <c r="J15" i="1"/>
  <c r="I13" i="1"/>
  <c r="I14" i="1"/>
  <c r="F15" i="1"/>
  <c r="I15" i="1" s="1"/>
  <c r="F13" i="1"/>
  <c r="I16" i="1" l="1"/>
  <c r="I15" i="4"/>
  <c r="I16" i="4" s="1"/>
</calcChain>
</file>

<file path=xl/sharedStrings.xml><?xml version="1.0" encoding="utf-8"?>
<sst xmlns="http://schemas.openxmlformats.org/spreadsheetml/2006/main" count="104" uniqueCount="45">
  <si>
    <t>１　課税所得金額</t>
    <rPh sb="2" eb="4">
      <t>カゼイ</t>
    </rPh>
    <rPh sb="4" eb="6">
      <t>ショトク</t>
    </rPh>
    <rPh sb="6" eb="7">
      <t>キン</t>
    </rPh>
    <rPh sb="7" eb="8">
      <t>ガク</t>
    </rPh>
    <phoneticPr fontId="2"/>
  </si>
  <si>
    <t>２　ふるさと納税額</t>
    <rPh sb="6" eb="8">
      <t>ノウゼイ</t>
    </rPh>
    <rPh sb="8" eb="9">
      <t>ガク</t>
    </rPh>
    <phoneticPr fontId="2"/>
  </si>
  <si>
    <t>所得税</t>
    <rPh sb="0" eb="3">
      <t>ショトクゼイ</t>
    </rPh>
    <phoneticPr fontId="2"/>
  </si>
  <si>
    <t>住民税</t>
    <rPh sb="0" eb="3">
      <t>ジュウミンゼイ</t>
    </rPh>
    <phoneticPr fontId="2"/>
  </si>
  <si>
    <t>基本分</t>
    <rPh sb="0" eb="2">
      <t>キホン</t>
    </rPh>
    <rPh sb="2" eb="3">
      <t>ブン</t>
    </rPh>
    <phoneticPr fontId="2"/>
  </si>
  <si>
    <t>特例分</t>
    <rPh sb="0" eb="2">
      <t>トクレイ</t>
    </rPh>
    <rPh sb="2" eb="3">
      <t>ブン</t>
    </rPh>
    <phoneticPr fontId="2"/>
  </si>
  <si>
    <t>×</t>
    <phoneticPr fontId="2"/>
  </si>
  <si>
    <t>％</t>
    <phoneticPr fontId="2"/>
  </si>
  <si>
    <t>＝</t>
    <phoneticPr fontId="2"/>
  </si>
  <si>
    <t>（合計）</t>
    <rPh sb="1" eb="3">
      <t>ゴウケイ</t>
    </rPh>
    <phoneticPr fontId="2"/>
  </si>
  <si>
    <t>計算式</t>
    <rPh sb="0" eb="2">
      <t>ケイサン</t>
    </rPh>
    <rPh sb="2" eb="3">
      <t>シキ</t>
    </rPh>
    <phoneticPr fontId="2"/>
  </si>
  <si>
    <t>所得割×10％
28年から20％</t>
    <rPh sb="0" eb="2">
      <t>ショトク</t>
    </rPh>
    <rPh sb="2" eb="3">
      <t>ワリ</t>
    </rPh>
    <rPh sb="10" eb="11">
      <t>ネン</t>
    </rPh>
    <phoneticPr fontId="2"/>
  </si>
  <si>
    <t>％</t>
    <phoneticPr fontId="2"/>
  </si>
  <si>
    <t>所得税率</t>
    <rPh sb="0" eb="2">
      <t>ショトク</t>
    </rPh>
    <rPh sb="2" eb="4">
      <t>ゼイリツ</t>
    </rPh>
    <phoneticPr fontId="2"/>
  </si>
  <si>
    <t>算出額①</t>
    <rPh sb="0" eb="2">
      <t>サンシュツ</t>
    </rPh>
    <rPh sb="2" eb="3">
      <t>ガク</t>
    </rPh>
    <phoneticPr fontId="2"/>
  </si>
  <si>
    <t>限度額②</t>
    <rPh sb="0" eb="2">
      <t>ゲンド</t>
    </rPh>
    <rPh sb="2" eb="3">
      <t>ガク</t>
    </rPh>
    <phoneticPr fontId="2"/>
  </si>
  <si>
    <t>適用額①②の少ない方</t>
    <rPh sb="0" eb="2">
      <t>テキヨウ</t>
    </rPh>
    <rPh sb="2" eb="3">
      <t>ガク</t>
    </rPh>
    <rPh sb="6" eb="7">
      <t>スク</t>
    </rPh>
    <rPh sb="9" eb="10">
      <t>ホウ</t>
    </rPh>
    <phoneticPr fontId="2"/>
  </si>
  <si>
    <t>課税所得～195万</t>
    <rPh sb="0" eb="2">
      <t>カゼイ</t>
    </rPh>
    <rPh sb="2" eb="4">
      <t>ショトク</t>
    </rPh>
    <rPh sb="8" eb="9">
      <t>マン</t>
    </rPh>
    <phoneticPr fontId="2"/>
  </si>
  <si>
    <t>～330万</t>
    <rPh sb="4" eb="5">
      <t>マン</t>
    </rPh>
    <phoneticPr fontId="2"/>
  </si>
  <si>
    <t>～695万</t>
    <rPh sb="4" eb="5">
      <t>マン</t>
    </rPh>
    <phoneticPr fontId="2"/>
  </si>
  <si>
    <t>～900万</t>
    <rPh sb="4" eb="5">
      <t>マン</t>
    </rPh>
    <phoneticPr fontId="2"/>
  </si>
  <si>
    <t>～1800万</t>
    <rPh sb="5" eb="6">
      <t>マン</t>
    </rPh>
    <phoneticPr fontId="2"/>
  </si>
  <si>
    <t>5.105％</t>
    <phoneticPr fontId="2"/>
  </si>
  <si>
    <t>10.21％</t>
    <phoneticPr fontId="2"/>
  </si>
  <si>
    <t>20.42％</t>
    <phoneticPr fontId="2"/>
  </si>
  <si>
    <t>23.483％</t>
    <phoneticPr fontId="2"/>
  </si>
  <si>
    <t>33.693％</t>
    <phoneticPr fontId="2"/>
  </si>
  <si>
    <t>40.84％</t>
    <phoneticPr fontId="2"/>
  </si>
  <si>
    <t>３　軽減税額試算</t>
    <rPh sb="2" eb="4">
      <t>ケイゲン</t>
    </rPh>
    <rPh sb="4" eb="5">
      <t>ゼイ</t>
    </rPh>
    <rPh sb="5" eb="6">
      <t>ガク</t>
    </rPh>
    <rPh sb="6" eb="8">
      <t>シサン</t>
    </rPh>
    <phoneticPr fontId="2"/>
  </si>
  <si>
    <r>
      <t>（使用上の注意）　　</t>
    </r>
    <r>
      <rPr>
        <sz val="11"/>
        <color rgb="FFFF0000"/>
        <rFont val="ＭＳ Ｐゴシック"/>
        <family val="3"/>
        <charset val="128"/>
        <scheme val="minor"/>
      </rPr>
      <t>このソフトは事前に</t>
    </r>
    <r>
      <rPr>
        <b/>
        <sz val="12"/>
        <color rgb="FFFF0000"/>
        <rFont val="ＭＳ Ｐゴシック"/>
        <family val="3"/>
        <charset val="128"/>
        <scheme val="minor"/>
      </rPr>
      <t>おおよその目安を得るためのもの</t>
    </r>
    <r>
      <rPr>
        <sz val="11"/>
        <color rgb="FFFF0000"/>
        <rFont val="ＭＳ Ｐゴシック"/>
        <family val="3"/>
        <charset val="128"/>
        <scheme val="minor"/>
      </rPr>
      <t>であり、所得税と住民税で課税所得額が異なる</t>
    </r>
    <rPh sb="1" eb="4">
      <t>シヨウジョウ</t>
    </rPh>
    <rPh sb="5" eb="7">
      <t>チュウイ</t>
    </rPh>
    <rPh sb="24" eb="26">
      <t>メヤス</t>
    </rPh>
    <rPh sb="27" eb="28">
      <t>エ</t>
    </rPh>
    <rPh sb="38" eb="41">
      <t>ショトクゼイ</t>
    </rPh>
    <rPh sb="42" eb="45">
      <t>ジュウミンゼイ</t>
    </rPh>
    <rPh sb="46" eb="48">
      <t>カゼイ</t>
    </rPh>
    <rPh sb="48" eb="50">
      <t>ショトク</t>
    </rPh>
    <rPh sb="50" eb="51">
      <t>ガク</t>
    </rPh>
    <rPh sb="52" eb="53">
      <t>コト</t>
    </rPh>
    <phoneticPr fontId="2"/>
  </si>
  <si>
    <r>
      <t>などのため</t>
    </r>
    <r>
      <rPr>
        <b/>
        <sz val="12"/>
        <color rgb="FFFF0000"/>
        <rFont val="ＭＳ Ｐゴシック"/>
        <family val="3"/>
        <charset val="128"/>
        <scheme val="minor"/>
      </rPr>
      <t>厳密な数値とはならない</t>
    </r>
    <r>
      <rPr>
        <sz val="11"/>
        <color rgb="FFFF0000"/>
        <rFont val="ＭＳ Ｐゴシック"/>
        <family val="2"/>
        <charset val="128"/>
        <scheme val="minor"/>
      </rPr>
      <t>ことをご了承ください。</t>
    </r>
    <rPh sb="5" eb="7">
      <t>ゲンミツ</t>
    </rPh>
    <rPh sb="8" eb="10">
      <t>スウチ</t>
    </rPh>
    <rPh sb="20" eb="22">
      <t>リョウショウ</t>
    </rPh>
    <phoneticPr fontId="2"/>
  </si>
  <si>
    <t>～4000万</t>
    <rPh sb="5" eb="6">
      <t>マン</t>
    </rPh>
    <phoneticPr fontId="2"/>
  </si>
  <si>
    <t>40000万超</t>
    <rPh sb="5" eb="6">
      <t>マン</t>
    </rPh>
    <rPh sb="6" eb="7">
      <t>チョウ</t>
    </rPh>
    <phoneticPr fontId="2"/>
  </si>
  <si>
    <t>45.945％</t>
    <phoneticPr fontId="2"/>
  </si>
  <si>
    <t>右から選ぶ←</t>
    <rPh sb="0" eb="1">
      <t>ミギ</t>
    </rPh>
    <rPh sb="3" eb="4">
      <t>エラ</t>
    </rPh>
    <phoneticPr fontId="2"/>
  </si>
  <si>
    <t>住民税率
（所得割)</t>
    <rPh sb="3" eb="4">
      <t>リツ</t>
    </rPh>
    <rPh sb="6" eb="8">
      <t>ショトク</t>
    </rPh>
    <rPh sb="8" eb="9">
      <t>ワリ</t>
    </rPh>
    <phoneticPr fontId="2"/>
  </si>
  <si>
    <t>ふるさと納税額</t>
    <rPh sb="4" eb="6">
      <t>ノウゼイ</t>
    </rPh>
    <rPh sb="6" eb="7">
      <t>ガク</t>
    </rPh>
    <phoneticPr fontId="2"/>
  </si>
  <si>
    <t>ふるさと納税による税軽減額目安ツール（平成27年3月以前用）</t>
    <rPh sb="0" eb="6">
      <t>フルサトノウゼイ</t>
    </rPh>
    <rPh sb="9" eb="10">
      <t>ゼイ</t>
    </rPh>
    <rPh sb="10" eb="12">
      <t>ケイゲン</t>
    </rPh>
    <rPh sb="12" eb="13">
      <t>ガク</t>
    </rPh>
    <rPh sb="13" eb="15">
      <t>メヤス</t>
    </rPh>
    <rPh sb="19" eb="21">
      <t>ヘイセイ</t>
    </rPh>
    <rPh sb="23" eb="24">
      <t>ネン</t>
    </rPh>
    <rPh sb="25" eb="26">
      <t>ガツ</t>
    </rPh>
    <rPh sb="26" eb="28">
      <t>イゼン</t>
    </rPh>
    <rPh sb="28" eb="29">
      <t>ヨウ</t>
    </rPh>
    <phoneticPr fontId="2"/>
  </si>
  <si>
    <t>ふるさと納税による税軽減額目安ツール（平成27年4月以降用）</t>
    <rPh sb="0" eb="6">
      <t>フルサトノウゼイ</t>
    </rPh>
    <rPh sb="9" eb="10">
      <t>ゼイ</t>
    </rPh>
    <rPh sb="10" eb="12">
      <t>ケイゲン</t>
    </rPh>
    <rPh sb="12" eb="13">
      <t>ガク</t>
    </rPh>
    <rPh sb="13" eb="15">
      <t>メヤス</t>
    </rPh>
    <rPh sb="19" eb="21">
      <t>ヘイセイ</t>
    </rPh>
    <rPh sb="23" eb="24">
      <t>ネン</t>
    </rPh>
    <rPh sb="25" eb="26">
      <t>ガツ</t>
    </rPh>
    <rPh sb="26" eb="28">
      <t>イコウ</t>
    </rPh>
    <rPh sb="28" eb="29">
      <t>ヨウ</t>
    </rPh>
    <phoneticPr fontId="2"/>
  </si>
  <si>
    <t>(所得-2000)×40％</t>
    <rPh sb="1" eb="3">
      <t>ショトク</t>
    </rPh>
    <phoneticPr fontId="2"/>
  </si>
  <si>
    <t>(所得-2000)×30％</t>
    <rPh sb="1" eb="3">
      <t>ショトク</t>
    </rPh>
    <phoneticPr fontId="2"/>
  </si>
  <si>
    <t>　　　　　　　　　３　自動計算された産出額①と限度額②の低い方が現税額となります。（右橋の欄に記入して解散・・青枠内）</t>
    <rPh sb="11" eb="13">
      <t>ジドウ</t>
    </rPh>
    <rPh sb="13" eb="15">
      <t>ケイサン</t>
    </rPh>
    <rPh sb="18" eb="21">
      <t>サンシュツガク</t>
    </rPh>
    <rPh sb="23" eb="25">
      <t>ゲンド</t>
    </rPh>
    <rPh sb="25" eb="26">
      <t>ガク</t>
    </rPh>
    <rPh sb="28" eb="29">
      <t>ヒク</t>
    </rPh>
    <rPh sb="30" eb="31">
      <t>ホウ</t>
    </rPh>
    <rPh sb="32" eb="33">
      <t>ゲン</t>
    </rPh>
    <rPh sb="33" eb="35">
      <t>ゼイガク</t>
    </rPh>
    <rPh sb="42" eb="43">
      <t>ミギ</t>
    </rPh>
    <rPh sb="43" eb="44">
      <t>ハシ</t>
    </rPh>
    <rPh sb="45" eb="46">
      <t>ラン</t>
    </rPh>
    <rPh sb="47" eb="49">
      <t>キニュウ</t>
    </rPh>
    <rPh sb="51" eb="53">
      <t>カイサン</t>
    </rPh>
    <rPh sb="55" eb="56">
      <t>アオ</t>
    </rPh>
    <rPh sb="56" eb="58">
      <t>ワクナイ</t>
    </rPh>
    <phoneticPr fontId="2"/>
  </si>
  <si>
    <t>利用方法　：　１　課税所得金額とそれに対する税率（税率補油参照）を入力する。・・・青枠内　</t>
    <rPh sb="0" eb="2">
      <t>リヨウ</t>
    </rPh>
    <rPh sb="2" eb="4">
      <t>ホウホウ</t>
    </rPh>
    <rPh sb="9" eb="11">
      <t>カゼイ</t>
    </rPh>
    <rPh sb="11" eb="13">
      <t>ショトク</t>
    </rPh>
    <rPh sb="13" eb="15">
      <t>キンガク</t>
    </rPh>
    <rPh sb="19" eb="20">
      <t>タイ</t>
    </rPh>
    <rPh sb="22" eb="24">
      <t>ゼイリツ</t>
    </rPh>
    <rPh sb="25" eb="27">
      <t>ゼイリツ</t>
    </rPh>
    <rPh sb="27" eb="29">
      <t>ホユ</t>
    </rPh>
    <rPh sb="29" eb="31">
      <t>サンショウ</t>
    </rPh>
    <rPh sb="33" eb="35">
      <t>ニュウリョク</t>
    </rPh>
    <rPh sb="41" eb="42">
      <t>アオ</t>
    </rPh>
    <rPh sb="42" eb="43">
      <t>ワク</t>
    </rPh>
    <rPh sb="43" eb="44">
      <t>ナイ</t>
    </rPh>
    <phoneticPr fontId="2"/>
  </si>
  <si>
    <t>　　　　　　　　　２　ふるさと納税額を入力する。・・・青枠内</t>
    <rPh sb="15" eb="17">
      <t>ノウゼイ</t>
    </rPh>
    <rPh sb="17" eb="18">
      <t>ガク</t>
    </rPh>
    <rPh sb="19" eb="21">
      <t>ニュウリョク</t>
    </rPh>
    <rPh sb="27" eb="28">
      <t>アオ</t>
    </rPh>
    <rPh sb="28" eb="29">
      <t>ワク</t>
    </rPh>
    <rPh sb="29" eb="30">
      <t>ナイ</t>
    </rPh>
    <phoneticPr fontId="2"/>
  </si>
  <si>
    <t>参考資料　：　平成27年度税制改正大綱の主要ポイント（月刊コントロール社）、平成27.7.28芝原一先生講演受講まとめ</t>
    <rPh sb="0" eb="2">
      <t>サンコウ</t>
    </rPh>
    <rPh sb="2" eb="4">
      <t>シリョウ</t>
    </rPh>
    <rPh sb="7" eb="9">
      <t>ヘイセイ</t>
    </rPh>
    <rPh sb="11" eb="13">
      <t>ネンド</t>
    </rPh>
    <rPh sb="13" eb="15">
      <t>ゼイセイ</t>
    </rPh>
    <rPh sb="15" eb="17">
      <t>カイセイ</t>
    </rPh>
    <rPh sb="17" eb="19">
      <t>タイコウ</t>
    </rPh>
    <rPh sb="20" eb="22">
      <t>シュヨウ</t>
    </rPh>
    <rPh sb="27" eb="29">
      <t>ゲッカン</t>
    </rPh>
    <rPh sb="35" eb="36">
      <t>シャ</t>
    </rPh>
    <rPh sb="38" eb="40">
      <t>ヘイセイ</t>
    </rPh>
    <rPh sb="47" eb="49">
      <t>シバハラ</t>
    </rPh>
    <rPh sb="49" eb="50">
      <t>ハジメ</t>
    </rPh>
    <rPh sb="50" eb="52">
      <t>センセイ</t>
    </rPh>
    <rPh sb="52" eb="54">
      <t>コウエン</t>
    </rPh>
    <rPh sb="54" eb="56">
      <t>ジュコウ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</si>
</sst>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1">
    <font>
      <sz val="11"/>
      <color theme="1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12"/>
      <color rgb="FFFF000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center" vertical="center"/>
    </xf>
    <xf numFmtId="0" fontId="0" fillId="0" borderId="4" xfId="0" applyBorder="1">
      <alignment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0" fillId="0" borderId="19" xfId="0" applyBorder="1" applyAlignment="1">
      <alignment vertical="center" wrapText="1"/>
    </xf>
    <xf numFmtId="0" fontId="0" fillId="0" borderId="6" xfId="0" applyFill="1" applyBorder="1">
      <alignment vertical="center"/>
    </xf>
    <xf numFmtId="0" fontId="9" fillId="0" borderId="0" xfId="0" applyFont="1" applyAlignment="1">
      <alignment horizontal="center" vertical="center" wrapText="1"/>
    </xf>
    <xf numFmtId="0" fontId="0" fillId="0" borderId="32" xfId="0" applyBorder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0" fontId="0" fillId="0" borderId="10" xfId="0" applyBorder="1">
      <alignment vertical="center"/>
    </xf>
    <xf numFmtId="0" fontId="0" fillId="0" borderId="33" xfId="0" applyBorder="1">
      <alignment vertical="center"/>
    </xf>
    <xf numFmtId="0" fontId="0" fillId="2" borderId="8" xfId="0" applyFill="1" applyBorder="1" applyAlignment="1" applyProtection="1">
      <alignment vertical="center"/>
      <protection locked="0"/>
    </xf>
    <xf numFmtId="0" fontId="0" fillId="2" borderId="29" xfId="0" applyFill="1" applyBorder="1" applyProtection="1">
      <alignment vertical="center"/>
      <protection locked="0"/>
    </xf>
    <xf numFmtId="0" fontId="0" fillId="2" borderId="30" xfId="0" applyFill="1" applyBorder="1" applyProtection="1">
      <alignment vertical="center"/>
      <protection locked="0"/>
    </xf>
    <xf numFmtId="0" fontId="0" fillId="2" borderId="31" xfId="0" applyFill="1" applyBorder="1" applyProtection="1">
      <alignment vertical="center"/>
      <protection locked="0"/>
    </xf>
    <xf numFmtId="0" fontId="0" fillId="0" borderId="14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76" fontId="0" fillId="2" borderId="10" xfId="0" applyNumberFormat="1" applyFill="1" applyBorder="1" applyAlignment="1" applyProtection="1">
      <alignment horizontal="center" vertical="center"/>
      <protection locked="0"/>
    </xf>
    <xf numFmtId="176" fontId="0" fillId="2" borderId="1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176" fontId="10" fillId="2" borderId="10" xfId="0" applyNumberFormat="1" applyFont="1" applyFill="1" applyBorder="1" applyAlignment="1" applyProtection="1">
      <alignment horizontal="center" vertical="center"/>
      <protection locked="0"/>
    </xf>
    <xf numFmtId="176" fontId="10" fillId="2" borderId="11" xfId="0" applyNumberFormat="1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view="pageLayout" topLeftCell="A7" zoomScaleNormal="100" workbookViewId="0">
      <selection activeCell="M22" sqref="M22"/>
    </sheetView>
  </sheetViews>
  <sheetFormatPr defaultRowHeight="13.5"/>
  <cols>
    <col min="4" max="4" width="11" customWidth="1"/>
    <col min="5" max="5" width="2.375" customWidth="1"/>
    <col min="6" max="6" width="8.25" customWidth="1"/>
    <col min="7" max="7" width="6.125" customWidth="1"/>
    <col min="8" max="8" width="3.5" customWidth="1"/>
    <col min="9" max="9" width="12.25" customWidth="1"/>
    <col min="10" max="10" width="12.375" customWidth="1"/>
    <col min="11" max="11" width="12" customWidth="1"/>
    <col min="12" max="12" width="11.625" customWidth="1"/>
    <col min="13" max="13" width="12.625" customWidth="1"/>
  </cols>
  <sheetData>
    <row r="1" spans="1:12" ht="30" customHeight="1">
      <c r="A1" s="49" t="s">
        <v>37</v>
      </c>
      <c r="B1" s="50"/>
      <c r="C1" s="50"/>
      <c r="D1" s="50"/>
      <c r="E1" s="50"/>
      <c r="F1" s="50"/>
      <c r="G1" s="50"/>
      <c r="H1" s="50"/>
      <c r="I1" s="50"/>
      <c r="J1" s="50"/>
    </row>
    <row r="2" spans="1:12" ht="20.100000000000001" customHeight="1">
      <c r="A2" s="44" t="s">
        <v>29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20.100000000000001" customHeight="1">
      <c r="C3" s="45" t="s">
        <v>30</v>
      </c>
      <c r="D3" s="46"/>
      <c r="E3" s="46"/>
      <c r="F3" s="46"/>
      <c r="G3" s="46"/>
      <c r="H3" s="46"/>
      <c r="I3" s="46"/>
      <c r="J3" s="46"/>
      <c r="K3" s="46"/>
      <c r="L3" s="46"/>
    </row>
    <row r="4" spans="1:12" ht="20.100000000000001" customHeight="1">
      <c r="C4" s="3"/>
      <c r="D4" s="4"/>
      <c r="E4" s="4"/>
      <c r="F4" s="4"/>
      <c r="G4" s="4"/>
      <c r="H4" s="4"/>
      <c r="I4" s="4"/>
      <c r="J4" s="5" t="s">
        <v>17</v>
      </c>
      <c r="K4" s="6" t="s">
        <v>22</v>
      </c>
      <c r="L4" s="4"/>
    </row>
    <row r="5" spans="1:12" ht="20.100000000000001" customHeight="1">
      <c r="A5" s="41" t="s">
        <v>0</v>
      </c>
      <c r="B5" s="41"/>
      <c r="C5" s="47">
        <v>4500000</v>
      </c>
      <c r="D5" s="48"/>
      <c r="F5" s="1" t="s">
        <v>13</v>
      </c>
      <c r="G5" s="35">
        <v>20.420000000000002</v>
      </c>
      <c r="H5" s="1" t="s">
        <v>12</v>
      </c>
      <c r="I5" t="s">
        <v>34</v>
      </c>
      <c r="J5" s="7" t="s">
        <v>18</v>
      </c>
      <c r="K5" s="8" t="s">
        <v>23</v>
      </c>
    </row>
    <row r="6" spans="1:12" ht="25.5" customHeight="1">
      <c r="A6" s="2"/>
      <c r="B6" s="2"/>
      <c r="C6" s="1"/>
      <c r="D6" s="1"/>
      <c r="F6" s="28" t="s">
        <v>35</v>
      </c>
      <c r="G6" s="10">
        <v>10</v>
      </c>
      <c r="H6" t="s">
        <v>12</v>
      </c>
      <c r="J6" s="7" t="s">
        <v>19</v>
      </c>
      <c r="K6" s="8" t="s">
        <v>24</v>
      </c>
    </row>
    <row r="7" spans="1:12" ht="20.100000000000001" customHeight="1">
      <c r="A7" s="2"/>
      <c r="B7" s="2"/>
      <c r="C7" s="1"/>
      <c r="D7" s="1"/>
      <c r="J7" s="7" t="s">
        <v>20</v>
      </c>
      <c r="K7" s="8" t="s">
        <v>25</v>
      </c>
    </row>
    <row r="8" spans="1:12" ht="20.100000000000001" customHeight="1">
      <c r="A8" s="41" t="s">
        <v>1</v>
      </c>
      <c r="B8" s="41"/>
      <c r="C8" s="47">
        <v>102000</v>
      </c>
      <c r="D8" s="48"/>
      <c r="E8" s="1"/>
      <c r="J8" s="7" t="s">
        <v>21</v>
      </c>
      <c r="K8" s="8" t="s">
        <v>26</v>
      </c>
    </row>
    <row r="9" spans="1:12" ht="20.100000000000001" customHeight="1">
      <c r="J9" s="7" t="s">
        <v>31</v>
      </c>
      <c r="K9" s="8" t="s">
        <v>27</v>
      </c>
    </row>
    <row r="10" spans="1:12" ht="20.100000000000001" customHeight="1">
      <c r="J10" s="27" t="s">
        <v>32</v>
      </c>
      <c r="K10" s="9" t="s">
        <v>33</v>
      </c>
    </row>
    <row r="11" spans="1:12" ht="20.100000000000001" customHeight="1">
      <c r="A11" s="41" t="s">
        <v>28</v>
      </c>
      <c r="B11" s="41"/>
      <c r="L11" s="42" t="s">
        <v>16</v>
      </c>
    </row>
    <row r="12" spans="1:12" ht="20.100000000000001" customHeight="1">
      <c r="A12" s="2"/>
      <c r="B12" s="2"/>
      <c r="D12" s="17" t="s">
        <v>36</v>
      </c>
      <c r="E12" s="18"/>
      <c r="F12" s="54" t="s">
        <v>10</v>
      </c>
      <c r="G12" s="54"/>
      <c r="H12" s="54"/>
      <c r="I12" s="19" t="s">
        <v>14</v>
      </c>
      <c r="J12" s="52" t="s">
        <v>15</v>
      </c>
      <c r="K12" s="53"/>
      <c r="L12" s="43"/>
    </row>
    <row r="13" spans="1:12" ht="30" customHeight="1">
      <c r="B13" s="55" t="s">
        <v>2</v>
      </c>
      <c r="C13" s="56"/>
      <c r="D13" s="30">
        <f>C8-2000</f>
        <v>100000</v>
      </c>
      <c r="E13" s="11" t="s">
        <v>6</v>
      </c>
      <c r="F13" s="11">
        <f>G5</f>
        <v>20.420000000000002</v>
      </c>
      <c r="G13" s="12" t="s">
        <v>7</v>
      </c>
      <c r="H13" s="12" t="s">
        <v>8</v>
      </c>
      <c r="I13" s="20">
        <f>D13*F13/100</f>
        <v>20420.000000000004</v>
      </c>
      <c r="J13" s="23">
        <f>(C5-2000)*0.4</f>
        <v>1799200</v>
      </c>
      <c r="K13" s="39" t="s">
        <v>39</v>
      </c>
      <c r="L13" s="36"/>
    </row>
    <row r="14" spans="1:12" ht="32.25" customHeight="1">
      <c r="B14" s="57" t="s">
        <v>3</v>
      </c>
      <c r="C14" s="13" t="s">
        <v>4</v>
      </c>
      <c r="D14" s="31">
        <f>C8-2000</f>
        <v>100000</v>
      </c>
      <c r="E14" s="14" t="s">
        <v>6</v>
      </c>
      <c r="F14" s="14">
        <v>10</v>
      </c>
      <c r="G14" s="13" t="s">
        <v>7</v>
      </c>
      <c r="H14" s="13" t="s">
        <v>8</v>
      </c>
      <c r="I14" s="21">
        <f>D14*F14/100</f>
        <v>10000</v>
      </c>
      <c r="J14" s="24">
        <f>(C5-2000)*0.3</f>
        <v>1349400</v>
      </c>
      <c r="K14" s="40" t="s">
        <v>40</v>
      </c>
      <c r="L14" s="37"/>
    </row>
    <row r="15" spans="1:12" ht="32.25" customHeight="1">
      <c r="B15" s="58"/>
      <c r="C15" s="15" t="s">
        <v>5</v>
      </c>
      <c r="D15" s="32">
        <f>C8-2000</f>
        <v>100000</v>
      </c>
      <c r="E15" s="16" t="s">
        <v>6</v>
      </c>
      <c r="F15" s="16">
        <f>F16-F13-F14</f>
        <v>69.58</v>
      </c>
      <c r="G15" s="15" t="s">
        <v>7</v>
      </c>
      <c r="H15" s="15" t="s">
        <v>8</v>
      </c>
      <c r="I15" s="22">
        <f>D15*F15/100</f>
        <v>69580</v>
      </c>
      <c r="J15" s="25">
        <f>C5*0.1*0.1</f>
        <v>45000</v>
      </c>
      <c r="K15" s="26" t="s">
        <v>11</v>
      </c>
      <c r="L15" s="38"/>
    </row>
    <row r="16" spans="1:12" ht="27.75" customHeight="1">
      <c r="D16" s="51" t="s">
        <v>9</v>
      </c>
      <c r="E16" s="51"/>
      <c r="F16">
        <v>100</v>
      </c>
      <c r="G16" t="s">
        <v>7</v>
      </c>
      <c r="I16" s="33">
        <f>SUM(I13:I15)</f>
        <v>100000</v>
      </c>
      <c r="J16" s="34"/>
      <c r="L16" s="29">
        <f>SUM(L13:L15)</f>
        <v>0</v>
      </c>
    </row>
    <row r="17" spans="1:12" ht="20.100000000000001" customHeight="1"/>
    <row r="18" spans="1:12" ht="20.100000000000001" customHeight="1"/>
    <row r="19" spans="1:12" ht="20.100000000000001" customHeight="1">
      <c r="A19" s="41" t="s">
        <v>42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</row>
    <row r="20" spans="1:12" ht="20.100000000000001" customHeight="1">
      <c r="A20" s="41" t="s">
        <v>43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</row>
    <row r="21" spans="1:12" ht="20.100000000000001" customHeight="1">
      <c r="A21" s="41" t="s">
        <v>41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2" ht="20.100000000000001" customHeight="1"/>
    <row r="23" spans="1:12" ht="20.100000000000001" customHeight="1">
      <c r="A23" s="41" t="s">
        <v>44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ht="20.100000000000001" customHeight="1"/>
    <row r="25" spans="1:12" ht="20.100000000000001" customHeight="1"/>
    <row r="26" spans="1:12" ht="20.100000000000001" customHeight="1"/>
    <row r="27" spans="1:12" ht="20.100000000000001" customHeight="1"/>
    <row r="28" spans="1:12" ht="20.100000000000001" customHeight="1"/>
    <row r="29" spans="1:12" ht="20.100000000000001" customHeight="1"/>
    <row r="30" spans="1:12" ht="20.100000000000001" customHeight="1"/>
    <row r="31" spans="1:12" ht="20.100000000000001" customHeight="1"/>
    <row r="32" spans="1:12" ht="20.100000000000001" customHeight="1"/>
    <row r="33" ht="20.100000000000001" customHeight="1"/>
  </sheetData>
  <sheetProtection sheet="1" objects="1" scenarios="1"/>
  <mergeCells count="18">
    <mergeCell ref="A2:L2"/>
    <mergeCell ref="C3:L3"/>
    <mergeCell ref="C5:D5"/>
    <mergeCell ref="C8:D8"/>
    <mergeCell ref="A1:J1"/>
    <mergeCell ref="A5:B5"/>
    <mergeCell ref="A8:B8"/>
    <mergeCell ref="A19:L19"/>
    <mergeCell ref="A20:L20"/>
    <mergeCell ref="A21:L21"/>
    <mergeCell ref="A23:L23"/>
    <mergeCell ref="L11:L12"/>
    <mergeCell ref="D16:E16"/>
    <mergeCell ref="J12:K12"/>
    <mergeCell ref="F12:H12"/>
    <mergeCell ref="A11:B11"/>
    <mergeCell ref="B13:C13"/>
    <mergeCell ref="B14:B15"/>
  </mergeCells>
  <phoneticPr fontId="2"/>
  <pageMargins left="0.7" right="0.7" top="0.75" bottom="0.75" header="0.3" footer="0.3"/>
  <pageSetup paperSize="9" orientation="landscape" horizontalDpi="4294967293" verticalDpi="0" r:id="rId1"/>
  <headerFooter>
    <oddFooter>&amp;C作成者 :内野清久税理士事務所[2015.07.30]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zoomScaleNormal="100" workbookViewId="0">
      <selection activeCell="A23" sqref="A23:L23"/>
    </sheetView>
  </sheetViews>
  <sheetFormatPr defaultRowHeight="13.5"/>
  <cols>
    <col min="4" max="4" width="11" customWidth="1"/>
    <col min="5" max="5" width="2.375" customWidth="1"/>
    <col min="6" max="6" width="8.25" customWidth="1"/>
    <col min="7" max="7" width="7.375" customWidth="1"/>
    <col min="8" max="8" width="3.5" customWidth="1"/>
    <col min="9" max="9" width="12.25" customWidth="1"/>
    <col min="10" max="10" width="12.375" customWidth="1"/>
    <col min="11" max="11" width="12" customWidth="1"/>
    <col min="12" max="12" width="11.625" customWidth="1"/>
    <col min="13" max="13" width="12.625" customWidth="1"/>
  </cols>
  <sheetData>
    <row r="1" spans="1:12" ht="30" customHeight="1">
      <c r="A1" s="49" t="s">
        <v>38</v>
      </c>
      <c r="B1" s="50"/>
      <c r="C1" s="50"/>
      <c r="D1" s="50"/>
      <c r="E1" s="50"/>
      <c r="F1" s="50"/>
      <c r="G1" s="50"/>
      <c r="H1" s="50"/>
      <c r="I1" s="50"/>
      <c r="J1" s="50"/>
    </row>
    <row r="2" spans="1:12" ht="20.100000000000001" customHeight="1">
      <c r="A2" s="44" t="s">
        <v>29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20.100000000000001" customHeight="1">
      <c r="C3" s="45" t="s">
        <v>30</v>
      </c>
      <c r="D3" s="46"/>
      <c r="E3" s="46"/>
      <c r="F3" s="46"/>
      <c r="G3" s="46"/>
      <c r="H3" s="46"/>
      <c r="I3" s="46"/>
      <c r="J3" s="46"/>
      <c r="K3" s="46"/>
      <c r="L3" s="46"/>
    </row>
    <row r="4" spans="1:12" ht="20.100000000000001" customHeight="1">
      <c r="C4" s="3"/>
      <c r="D4" s="4"/>
      <c r="E4" s="4"/>
      <c r="F4" s="4"/>
      <c r="G4" s="4"/>
      <c r="H4" s="4"/>
      <c r="I4" s="4"/>
      <c r="J4" s="5" t="s">
        <v>17</v>
      </c>
      <c r="K4" s="6" t="s">
        <v>22</v>
      </c>
      <c r="L4" s="4"/>
    </row>
    <row r="5" spans="1:12" ht="20.100000000000001" customHeight="1">
      <c r="A5" s="41" t="s">
        <v>0</v>
      </c>
      <c r="B5" s="41"/>
      <c r="C5" s="59"/>
      <c r="D5" s="60"/>
      <c r="F5" s="1" t="s">
        <v>13</v>
      </c>
      <c r="G5" s="35"/>
      <c r="H5" s="1" t="s">
        <v>7</v>
      </c>
      <c r="I5" t="s">
        <v>34</v>
      </c>
      <c r="J5" s="7" t="s">
        <v>18</v>
      </c>
      <c r="K5" s="8" t="s">
        <v>23</v>
      </c>
    </row>
    <row r="6" spans="1:12" ht="25.5" customHeight="1">
      <c r="A6" s="2"/>
      <c r="B6" s="2"/>
      <c r="C6" s="1"/>
      <c r="D6" s="1"/>
      <c r="F6" s="28" t="s">
        <v>35</v>
      </c>
      <c r="G6" s="10">
        <v>10</v>
      </c>
      <c r="H6" t="s">
        <v>7</v>
      </c>
      <c r="J6" s="7" t="s">
        <v>19</v>
      </c>
      <c r="K6" s="8" t="s">
        <v>24</v>
      </c>
    </row>
    <row r="7" spans="1:12" ht="20.100000000000001" customHeight="1">
      <c r="A7" s="2"/>
      <c r="B7" s="2"/>
      <c r="C7" s="1"/>
      <c r="D7" s="1"/>
      <c r="J7" s="7" t="s">
        <v>20</v>
      </c>
      <c r="K7" s="8" t="s">
        <v>25</v>
      </c>
    </row>
    <row r="8" spans="1:12" ht="20.100000000000001" customHeight="1">
      <c r="A8" s="41" t="s">
        <v>1</v>
      </c>
      <c r="B8" s="41"/>
      <c r="C8" s="47"/>
      <c r="D8" s="48"/>
      <c r="E8" s="1"/>
      <c r="J8" s="7" t="s">
        <v>21</v>
      </c>
      <c r="K8" s="8" t="s">
        <v>26</v>
      </c>
    </row>
    <row r="9" spans="1:12" ht="20.100000000000001" customHeight="1">
      <c r="J9" s="7" t="s">
        <v>31</v>
      </c>
      <c r="K9" s="8" t="s">
        <v>27</v>
      </c>
    </row>
    <row r="10" spans="1:12" ht="20.100000000000001" customHeight="1">
      <c r="J10" s="27" t="s">
        <v>32</v>
      </c>
      <c r="K10" s="9" t="s">
        <v>33</v>
      </c>
    </row>
    <row r="11" spans="1:12" ht="20.100000000000001" customHeight="1">
      <c r="A11" s="41" t="s">
        <v>28</v>
      </c>
      <c r="B11" s="41"/>
      <c r="L11" s="42" t="s">
        <v>16</v>
      </c>
    </row>
    <row r="12" spans="1:12" ht="20.100000000000001" customHeight="1">
      <c r="A12" s="2"/>
      <c r="B12" s="2"/>
      <c r="D12" s="17" t="s">
        <v>36</v>
      </c>
      <c r="E12" s="18"/>
      <c r="F12" s="54" t="s">
        <v>10</v>
      </c>
      <c r="G12" s="54"/>
      <c r="H12" s="54"/>
      <c r="I12" s="19" t="s">
        <v>14</v>
      </c>
      <c r="J12" s="52" t="s">
        <v>15</v>
      </c>
      <c r="K12" s="53"/>
      <c r="L12" s="43"/>
    </row>
    <row r="13" spans="1:12" ht="30" customHeight="1">
      <c r="B13" s="55" t="s">
        <v>2</v>
      </c>
      <c r="C13" s="56"/>
      <c r="D13" s="30">
        <f>C8-2000</f>
        <v>-2000</v>
      </c>
      <c r="E13" s="11" t="s">
        <v>6</v>
      </c>
      <c r="F13" s="11">
        <f>G5</f>
        <v>0</v>
      </c>
      <c r="G13" s="12" t="s">
        <v>7</v>
      </c>
      <c r="H13" s="12" t="s">
        <v>8</v>
      </c>
      <c r="I13" s="20">
        <f>D13*F13/100</f>
        <v>0</v>
      </c>
      <c r="J13" s="23">
        <f>(C5-2000)*0.4</f>
        <v>-800</v>
      </c>
      <c r="K13" s="39" t="s">
        <v>39</v>
      </c>
      <c r="L13" s="36"/>
    </row>
    <row r="14" spans="1:12" ht="32.25" customHeight="1">
      <c r="B14" s="57" t="s">
        <v>3</v>
      </c>
      <c r="C14" s="13" t="s">
        <v>4</v>
      </c>
      <c r="D14" s="31">
        <f>C8-2000</f>
        <v>-2000</v>
      </c>
      <c r="E14" s="14" t="s">
        <v>6</v>
      </c>
      <c r="F14" s="14">
        <v>10</v>
      </c>
      <c r="G14" s="13" t="s">
        <v>7</v>
      </c>
      <c r="H14" s="13" t="s">
        <v>8</v>
      </c>
      <c r="I14" s="21">
        <f>D14*F14/100</f>
        <v>-200</v>
      </c>
      <c r="J14" s="24">
        <f>(C5-2000)*0.3</f>
        <v>-600</v>
      </c>
      <c r="K14" s="40" t="s">
        <v>40</v>
      </c>
      <c r="L14" s="37"/>
    </row>
    <row r="15" spans="1:12" ht="32.25" customHeight="1">
      <c r="B15" s="58"/>
      <c r="C15" s="15" t="s">
        <v>5</v>
      </c>
      <c r="D15" s="32">
        <f>C8-2000</f>
        <v>-2000</v>
      </c>
      <c r="E15" s="16" t="s">
        <v>6</v>
      </c>
      <c r="F15" s="16">
        <f>F16-F13-F14</f>
        <v>90</v>
      </c>
      <c r="G15" s="15" t="s">
        <v>7</v>
      </c>
      <c r="H15" s="15" t="s">
        <v>8</v>
      </c>
      <c r="I15" s="22">
        <f>D15*F15/100</f>
        <v>-1800</v>
      </c>
      <c r="J15" s="25">
        <f>C5*0.1*0.2</f>
        <v>0</v>
      </c>
      <c r="K15" s="26" t="s">
        <v>11</v>
      </c>
      <c r="L15" s="38"/>
    </row>
    <row r="16" spans="1:12" ht="27.75" customHeight="1">
      <c r="D16" s="51" t="s">
        <v>9</v>
      </c>
      <c r="E16" s="51"/>
      <c r="F16">
        <v>100</v>
      </c>
      <c r="G16" t="s">
        <v>7</v>
      </c>
      <c r="I16" s="33">
        <f>SUM(I13:I15)</f>
        <v>-2000</v>
      </c>
      <c r="J16" s="34"/>
      <c r="L16" s="29">
        <f>SUM(L13:L15)</f>
        <v>0</v>
      </c>
    </row>
    <row r="17" spans="1:12" ht="20.100000000000001" customHeight="1"/>
    <row r="18" spans="1:12" ht="20.100000000000001" customHeight="1"/>
    <row r="19" spans="1:12" ht="20.100000000000001" customHeight="1">
      <c r="A19" s="41" t="s">
        <v>42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</row>
    <row r="20" spans="1:12" ht="20.100000000000001" customHeight="1">
      <c r="A20" s="41" t="s">
        <v>43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</row>
    <row r="21" spans="1:12" ht="20.100000000000001" customHeight="1">
      <c r="A21" s="41" t="s">
        <v>41</v>
      </c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</row>
    <row r="22" spans="1:12" ht="20.100000000000001" customHeight="1">
      <c r="A22" s="41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</row>
    <row r="23" spans="1:12" ht="20.100000000000001" customHeight="1">
      <c r="A23" s="41" t="s">
        <v>44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</row>
    <row r="24" spans="1:12" ht="20.100000000000001" customHeight="1"/>
    <row r="25" spans="1:12" ht="20.100000000000001" customHeight="1"/>
    <row r="26" spans="1:12" ht="20.100000000000001" customHeight="1"/>
    <row r="27" spans="1:12" ht="20.100000000000001" customHeight="1"/>
    <row r="28" spans="1:12" ht="20.100000000000001" customHeight="1"/>
    <row r="29" spans="1:12" ht="20.100000000000001" customHeight="1"/>
    <row r="30" spans="1:12" ht="20.100000000000001" customHeight="1"/>
    <row r="31" spans="1:12" ht="20.100000000000001" customHeight="1"/>
    <row r="32" spans="1:12" ht="20.100000000000001" customHeight="1"/>
    <row r="33" ht="20.100000000000001" customHeight="1"/>
  </sheetData>
  <sheetProtection sheet="1" objects="1" scenarios="1"/>
  <mergeCells count="19">
    <mergeCell ref="D16:E16"/>
    <mergeCell ref="A11:B11"/>
    <mergeCell ref="L11:L12"/>
    <mergeCell ref="F12:H12"/>
    <mergeCell ref="J12:K12"/>
    <mergeCell ref="B13:C13"/>
    <mergeCell ref="B14:B15"/>
    <mergeCell ref="A8:B8"/>
    <mergeCell ref="C8:D8"/>
    <mergeCell ref="A1:J1"/>
    <mergeCell ref="A2:L2"/>
    <mergeCell ref="C3:L3"/>
    <mergeCell ref="A5:B5"/>
    <mergeCell ref="C5:D5"/>
    <mergeCell ref="A19:L19"/>
    <mergeCell ref="A20:L20"/>
    <mergeCell ref="A21:L21"/>
    <mergeCell ref="A22:L22"/>
    <mergeCell ref="A23:L23"/>
  </mergeCells>
  <phoneticPr fontId="2"/>
  <pageMargins left="0.7" right="0.7" top="0.75" bottom="0.75" header="0.3" footer="0.3"/>
  <pageSetup paperSize="9" orientation="landscape" horizontalDpi="4294967293" verticalDpi="0" r:id="rId1"/>
  <headerFooter>
    <oddFooter xml:space="preserve">&amp;C作成者 内野清久税理士事務所[2015.07.30]&amp;R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27年度用</vt:lpstr>
      <vt:lpstr>28年度用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owner2</dc:creator>
  <cp:lastModifiedBy>owner2</cp:lastModifiedBy>
  <cp:lastPrinted>2015-07-30T02:38:59Z</cp:lastPrinted>
  <dcterms:created xsi:type="dcterms:W3CDTF">2015-07-29T00:07:04Z</dcterms:created>
  <dcterms:modified xsi:type="dcterms:W3CDTF">2015-07-30T02:39:32Z</dcterms:modified>
</cp:coreProperties>
</file>